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5315" windowHeight="7740" activeTab="1"/>
  </bookViews>
  <sheets>
    <sheet name="Μ.Κ.-Οικ.Παροχή" sheetId="1" r:id="rId1"/>
    <sheet name="Υπολογισμός" sheetId="2" r:id="rId2"/>
  </sheets>
  <definedNames>
    <definedName name="_xlnm._FilterDatabase" localSheetId="1" hidden="1">Υπολογισμός!$A$1:$B$5</definedName>
    <definedName name="Κατηγορία_Εκπαίδευσης">'Μ.Κ.-Οικ.Παροχή'!$B$2:$E$2</definedName>
    <definedName name="Προσόν">Υπολογισμός!$H$1:$H$2</definedName>
  </definedNames>
  <calcPr calcId="125725"/>
</workbook>
</file>

<file path=xl/calcChain.xml><?xml version="1.0" encoding="utf-8"?>
<calcChain xmlns="http://schemas.openxmlformats.org/spreadsheetml/2006/main">
  <c r="A8" i="2"/>
  <c r="B8" s="1"/>
  <c r="D8"/>
  <c r="E4" i="1"/>
  <c r="D4"/>
  <c r="C4"/>
  <c r="B5"/>
  <c r="B6"/>
  <c r="B7" s="1"/>
  <c r="B8" s="1"/>
  <c r="B9" s="1"/>
  <c r="B10" s="1"/>
  <c r="B11" s="1"/>
  <c r="B12" s="1"/>
  <c r="B13" s="1"/>
  <c r="B14" s="1"/>
  <c r="B15" s="1"/>
  <c r="B4"/>
  <c r="E3"/>
  <c r="D3"/>
  <c r="C3"/>
  <c r="B3"/>
  <c r="E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D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C1"/>
  <c r="C8" i="2" l="1"/>
  <c r="E8" s="1"/>
  <c r="C5" i="1"/>
  <c r="C6" s="1"/>
  <c r="C7" s="1"/>
  <c r="C8" s="1"/>
  <c r="C9" s="1"/>
  <c r="C10" s="1"/>
  <c r="C11" s="1"/>
  <c r="C12" s="1"/>
  <c r="C13" s="1"/>
  <c r="C14" s="1"/>
  <c r="C15" s="1"/>
</calcChain>
</file>

<file path=xl/comments1.xml><?xml version="1.0" encoding="utf-8"?>
<comments xmlns="http://schemas.openxmlformats.org/spreadsheetml/2006/main">
  <authors>
    <author>Uni10121002</author>
  </authors>
  <commentList>
    <comment ref="B1" authorId="0">
      <text>
        <r>
          <rPr>
            <b/>
            <sz val="9"/>
            <color indexed="81"/>
            <rFont val="Tahoma"/>
            <family val="2"/>
            <charset val="161"/>
          </rPr>
          <t>Uni10121002:</t>
        </r>
        <r>
          <rPr>
            <sz val="9"/>
            <color indexed="81"/>
            <rFont val="Tahoma"/>
            <family val="2"/>
            <charset val="161"/>
          </rPr>
          <t xml:space="preserve">
Τα κίτρινα είναι τα μοναδικά γραμμένα
</t>
        </r>
      </text>
    </comment>
    <comment ref="H2" authorId="0">
      <text>
        <r>
          <rPr>
            <b/>
            <sz val="9"/>
            <color indexed="81"/>
            <rFont val="Tahoma"/>
            <family val="2"/>
            <charset val="161"/>
          </rPr>
          <t>Uni10121002:</t>
        </r>
        <r>
          <rPr>
            <sz val="9"/>
            <color indexed="81"/>
            <rFont val="Tahoma"/>
            <family val="2"/>
            <charset val="161"/>
          </rPr>
          <t xml:space="preserve">
Τα κίτρινα είναι τα μοναδικά γραμμένα</t>
        </r>
      </text>
    </comment>
  </commentList>
</comments>
</file>

<file path=xl/comments2.xml><?xml version="1.0" encoding="utf-8"?>
<comments xmlns="http://schemas.openxmlformats.org/spreadsheetml/2006/main">
  <authors>
    <author>Uni10121002</author>
  </authors>
  <commentList>
    <comment ref="B1" authorId="0">
      <text>
        <r>
          <rPr>
            <b/>
            <sz val="9"/>
            <color indexed="81"/>
            <rFont val="Tahoma"/>
            <family val="2"/>
            <charset val="161"/>
          </rPr>
          <t>Uni10121002:</t>
        </r>
        <r>
          <rPr>
            <sz val="9"/>
            <color indexed="81"/>
            <rFont val="Tahoma"/>
            <family val="2"/>
            <charset val="161"/>
          </rPr>
          <t xml:space="preserve">
ΜΟΝΟ στα πορτοκαλί παρεμβάσεις
</t>
        </r>
      </text>
    </comment>
  </commentList>
</comments>
</file>

<file path=xl/sharedStrings.xml><?xml version="1.0" encoding="utf-8"?>
<sst xmlns="http://schemas.openxmlformats.org/spreadsheetml/2006/main" count="28" uniqueCount="24">
  <si>
    <t>ΔΕ</t>
  </si>
  <si>
    <t>ΥΕ</t>
  </si>
  <si>
    <t>ΤΕ</t>
  </si>
  <si>
    <t>ΠΕ</t>
  </si>
  <si>
    <t>Οικογενειακή παροχή</t>
  </si>
  <si>
    <t>Κατηγορία:</t>
  </si>
  <si>
    <t>Έτη υπηρεσίας:</t>
  </si>
  <si>
    <t>Πλήθος παιδιών:</t>
  </si>
  <si>
    <t>Μ.Κ.</t>
  </si>
  <si>
    <t>Βασικός</t>
  </si>
  <si>
    <t>Οικ. Παροχή</t>
  </si>
  <si>
    <t>Σύνολο</t>
  </si>
  <si>
    <t>Μεταπτυχιακό:</t>
  </si>
  <si>
    <t>Διδακτορικό:</t>
  </si>
  <si>
    <t>Εισαγωγικό Μ.Κ.</t>
  </si>
  <si>
    <t>Βασικός:</t>
  </si>
  <si>
    <t>1 παιδί:</t>
  </si>
  <si>
    <t>2 παιδιά:</t>
  </si>
  <si>
    <t>3 παιδιά:</t>
  </si>
  <si>
    <t>4 παιδιά:</t>
  </si>
  <si>
    <t>5 παιδιά &amp; άνω*:</t>
  </si>
  <si>
    <t>(*ανά παιδί πάνω από τα 4)</t>
  </si>
  <si>
    <t>ΝΑΙ</t>
  </si>
  <si>
    <t>ΌΧΙ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</si>
</sst>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  <font>
      <sz val="9"/>
      <color indexed="81"/>
      <name val="Tahoma"/>
      <family val="2"/>
      <charset val="161"/>
    </font>
    <font>
      <b/>
      <sz val="9"/>
      <color indexed="81"/>
      <name val="Tahoma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 applyProtection="1">
      <alignment horizontal="center"/>
      <protection locked="0"/>
    </xf>
    <xf numFmtId="0" fontId="2" fillId="0" borderId="0" xfId="0" applyFont="1" applyProtection="1"/>
    <xf numFmtId="164" fontId="2" fillId="3" borderId="0" xfId="0" applyNumberFormat="1" applyFont="1" applyFill="1" applyProtection="1"/>
    <xf numFmtId="164" fontId="2" fillId="0" borderId="0" xfId="0" applyNumberFormat="1" applyFont="1" applyProtection="1"/>
    <xf numFmtId="0" fontId="0" fillId="0" borderId="0" xfId="0" applyProtection="1"/>
    <xf numFmtId="0" fontId="1" fillId="0" borderId="1" xfId="0" applyFont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164" fontId="0" fillId="3" borderId="0" xfId="0" applyNumberFormat="1" applyFill="1" applyProtection="1"/>
    <xf numFmtId="0" fontId="1" fillId="0" borderId="0" xfId="0" applyFont="1" applyAlignment="1" applyProtection="1">
      <alignment horizontal="center"/>
    </xf>
    <xf numFmtId="164" fontId="0" fillId="0" borderId="0" xfId="0" applyNumberFormat="1" applyProtection="1"/>
    <xf numFmtId="0" fontId="1" fillId="0" borderId="1" xfId="0" applyFont="1" applyBorder="1" applyProtection="1"/>
    <xf numFmtId="0" fontId="0" fillId="0" borderId="1" xfId="0" applyBorder="1" applyAlignment="1" applyProtection="1">
      <alignment horizontal="center"/>
    </xf>
    <xf numFmtId="164" fontId="0" fillId="0" borderId="1" xfId="0" applyNumberFormat="1" applyBorder="1" applyProtection="1"/>
    <xf numFmtId="164" fontId="1" fillId="0" borderId="1" xfId="0" applyNumberFormat="1" applyFont="1" applyBorder="1" applyProtection="1"/>
    <xf numFmtId="0" fontId="2" fillId="0" borderId="0" xfId="0" applyFont="1" applyAlignment="1" applyProtection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workbookViewId="0">
      <selection activeCell="H2" sqref="H2"/>
    </sheetView>
  </sheetViews>
  <sheetFormatPr defaultRowHeight="15"/>
  <cols>
    <col min="1" max="1" width="9.28515625" bestFit="1" customWidth="1"/>
    <col min="2" max="3" width="9.5703125" bestFit="1" customWidth="1"/>
    <col min="4" max="5" width="10.140625" bestFit="1" customWidth="1"/>
    <col min="7" max="7" width="16.5703125" bestFit="1" customWidth="1"/>
    <col min="8" max="8" width="8" bestFit="1" customWidth="1"/>
    <col min="9" max="9" width="27.7109375" customWidth="1"/>
  </cols>
  <sheetData>
    <row r="1" spans="1:10">
      <c r="A1" s="2" t="s">
        <v>15</v>
      </c>
      <c r="B1" s="3">
        <v>780</v>
      </c>
      <c r="C1" s="4">
        <f>ROUND($B1*1.1,0)</f>
        <v>858</v>
      </c>
      <c r="D1" s="4">
        <f>ROUND($B1*1.33,0)</f>
        <v>1037</v>
      </c>
      <c r="E1" s="4">
        <f>ROUND($B1*1.4,0)</f>
        <v>1092</v>
      </c>
      <c r="F1" s="5"/>
      <c r="G1" s="15" t="s">
        <v>4</v>
      </c>
      <c r="H1" s="15"/>
      <c r="I1" s="5"/>
      <c r="J1" s="5"/>
    </row>
    <row r="2" spans="1:10">
      <c r="A2" s="6" t="s">
        <v>8</v>
      </c>
      <c r="B2" s="6" t="s">
        <v>1</v>
      </c>
      <c r="C2" s="6" t="s">
        <v>0</v>
      </c>
      <c r="D2" s="6" t="s">
        <v>2</v>
      </c>
      <c r="E2" s="6" t="s">
        <v>3</v>
      </c>
      <c r="F2" s="5"/>
      <c r="G2" s="7" t="s">
        <v>16</v>
      </c>
      <c r="H2" s="8">
        <v>50</v>
      </c>
      <c r="I2" s="5"/>
      <c r="J2" s="5"/>
    </row>
    <row r="3" spans="1:10">
      <c r="A3" s="9">
        <v>1</v>
      </c>
      <c r="B3" s="10">
        <f>B1</f>
        <v>780</v>
      </c>
      <c r="C3" s="10">
        <f>C1</f>
        <v>858</v>
      </c>
      <c r="D3" s="10">
        <f>D1</f>
        <v>1037</v>
      </c>
      <c r="E3" s="10">
        <f>E1</f>
        <v>1092</v>
      </c>
      <c r="F3" s="5"/>
      <c r="G3" s="7" t="s">
        <v>17</v>
      </c>
      <c r="H3" s="8">
        <v>70</v>
      </c>
      <c r="I3" s="5"/>
      <c r="J3" s="5"/>
    </row>
    <row r="4" spans="1:10">
      <c r="A4" s="9">
        <v>2</v>
      </c>
      <c r="B4" s="10">
        <f>ROUND(B3+B$1*0.0551,0)</f>
        <v>823</v>
      </c>
      <c r="C4" s="10">
        <f>ROUND(C3+C$1*0.0699,0)</f>
        <v>918</v>
      </c>
      <c r="D4" s="10">
        <f>ROUND(D3+D$1*0.053,0)</f>
        <v>1092</v>
      </c>
      <c r="E4" s="10">
        <f>ROUND(E3+E$1*0.054,0)</f>
        <v>1151</v>
      </c>
      <c r="F4" s="5"/>
      <c r="G4" s="7" t="s">
        <v>18</v>
      </c>
      <c r="H4" s="8">
        <v>120</v>
      </c>
      <c r="I4" s="5"/>
      <c r="J4" s="5"/>
    </row>
    <row r="5" spans="1:10">
      <c r="A5" s="9">
        <v>3</v>
      </c>
      <c r="B5" s="10">
        <f t="shared" ref="B5:B15" si="0">ROUND(B4+B$1*0.0551,0)</f>
        <v>866</v>
      </c>
      <c r="C5" s="10">
        <f>ROUND(C4+C$1*0.0699,0)</f>
        <v>978</v>
      </c>
      <c r="D5" s="10">
        <f>ROUND(D4+D$1*0.053,0)</f>
        <v>1147</v>
      </c>
      <c r="E5" s="10">
        <f>ROUND(E4+E$1*0.054,0)</f>
        <v>1210</v>
      </c>
      <c r="F5" s="5"/>
      <c r="G5" s="7" t="s">
        <v>19</v>
      </c>
      <c r="H5" s="8">
        <v>170</v>
      </c>
      <c r="I5" s="5"/>
      <c r="J5" s="5"/>
    </row>
    <row r="6" spans="1:10">
      <c r="A6" s="9">
        <v>4</v>
      </c>
      <c r="B6" s="10">
        <f t="shared" si="0"/>
        <v>909</v>
      </c>
      <c r="C6" s="10">
        <f t="shared" ref="C6:C15" si="1">ROUND(C5+C$1*0.0699,0)</f>
        <v>1038</v>
      </c>
      <c r="D6" s="10">
        <f t="shared" ref="D6:D21" si="2">ROUND(D5+D$1*0.053,0)</f>
        <v>1202</v>
      </c>
      <c r="E6" s="10">
        <f t="shared" ref="E6:E21" si="3">ROUND(E5+E$1*0.054,0)</f>
        <v>1269</v>
      </c>
      <c r="F6" s="5"/>
      <c r="G6" s="7" t="s">
        <v>20</v>
      </c>
      <c r="H6" s="8">
        <v>70</v>
      </c>
      <c r="I6" s="5" t="s">
        <v>21</v>
      </c>
      <c r="J6" s="5"/>
    </row>
    <row r="7" spans="1:10">
      <c r="A7" s="9">
        <v>5</v>
      </c>
      <c r="B7" s="10">
        <f t="shared" si="0"/>
        <v>952</v>
      </c>
      <c r="C7" s="10">
        <f t="shared" si="1"/>
        <v>1098</v>
      </c>
      <c r="D7" s="10">
        <f t="shared" si="2"/>
        <v>1257</v>
      </c>
      <c r="E7" s="10">
        <f t="shared" si="3"/>
        <v>1328</v>
      </c>
      <c r="F7" s="5"/>
      <c r="G7" s="5"/>
      <c r="H7" s="10"/>
      <c r="I7" s="5"/>
      <c r="J7" s="5"/>
    </row>
    <row r="8" spans="1:10">
      <c r="A8" s="9">
        <v>6</v>
      </c>
      <c r="B8" s="10">
        <f t="shared" si="0"/>
        <v>995</v>
      </c>
      <c r="C8" s="10">
        <f t="shared" si="1"/>
        <v>1158</v>
      </c>
      <c r="D8" s="10">
        <f t="shared" si="2"/>
        <v>1312</v>
      </c>
      <c r="E8" s="10">
        <f t="shared" si="3"/>
        <v>1387</v>
      </c>
      <c r="F8" s="5"/>
      <c r="G8" s="5"/>
      <c r="H8" s="10"/>
      <c r="I8" s="5"/>
      <c r="J8" s="5"/>
    </row>
    <row r="9" spans="1:10">
      <c r="A9" s="9">
        <v>7</v>
      </c>
      <c r="B9" s="10">
        <f t="shared" si="0"/>
        <v>1038</v>
      </c>
      <c r="C9" s="10">
        <f t="shared" si="1"/>
        <v>1218</v>
      </c>
      <c r="D9" s="10">
        <f t="shared" si="2"/>
        <v>1367</v>
      </c>
      <c r="E9" s="10">
        <f t="shared" si="3"/>
        <v>1446</v>
      </c>
      <c r="F9" s="5"/>
      <c r="G9" s="5"/>
      <c r="H9" s="10"/>
      <c r="I9" s="5"/>
      <c r="J9" s="5"/>
    </row>
    <row r="10" spans="1:10">
      <c r="A10" s="9">
        <v>8</v>
      </c>
      <c r="B10" s="10">
        <f t="shared" si="0"/>
        <v>1081</v>
      </c>
      <c r="C10" s="10">
        <f t="shared" si="1"/>
        <v>1278</v>
      </c>
      <c r="D10" s="10">
        <f t="shared" si="2"/>
        <v>1422</v>
      </c>
      <c r="E10" s="10">
        <f t="shared" si="3"/>
        <v>1505</v>
      </c>
      <c r="F10" s="5"/>
      <c r="G10" s="5"/>
      <c r="H10" s="10"/>
      <c r="I10" s="5"/>
      <c r="J10" s="5"/>
    </row>
    <row r="11" spans="1:10">
      <c r="A11" s="9">
        <v>9</v>
      </c>
      <c r="B11" s="10">
        <f t="shared" si="0"/>
        <v>1124</v>
      </c>
      <c r="C11" s="10">
        <f t="shared" si="1"/>
        <v>1338</v>
      </c>
      <c r="D11" s="10">
        <f t="shared" si="2"/>
        <v>1477</v>
      </c>
      <c r="E11" s="10">
        <f t="shared" si="3"/>
        <v>1564</v>
      </c>
      <c r="F11" s="5"/>
      <c r="G11" s="5"/>
      <c r="H11" s="10"/>
      <c r="I11" s="5"/>
      <c r="J11" s="5"/>
    </row>
    <row r="12" spans="1:10">
      <c r="A12" s="9">
        <v>10</v>
      </c>
      <c r="B12" s="10">
        <f t="shared" si="0"/>
        <v>1167</v>
      </c>
      <c r="C12" s="10">
        <f t="shared" si="1"/>
        <v>1398</v>
      </c>
      <c r="D12" s="10">
        <f t="shared" si="2"/>
        <v>1532</v>
      </c>
      <c r="E12" s="10">
        <f t="shared" si="3"/>
        <v>1623</v>
      </c>
      <c r="F12" s="5"/>
      <c r="G12" s="5"/>
      <c r="H12" s="10"/>
      <c r="I12" s="5"/>
      <c r="J12" s="5"/>
    </row>
    <row r="13" spans="1:10">
      <c r="A13" s="9">
        <v>11</v>
      </c>
      <c r="B13" s="10">
        <f t="shared" si="0"/>
        <v>1210</v>
      </c>
      <c r="C13" s="10">
        <f t="shared" si="1"/>
        <v>1458</v>
      </c>
      <c r="D13" s="10">
        <f t="shared" si="2"/>
        <v>1587</v>
      </c>
      <c r="E13" s="10">
        <f t="shared" si="3"/>
        <v>1682</v>
      </c>
      <c r="F13" s="5"/>
      <c r="G13" s="5"/>
      <c r="H13" s="10"/>
      <c r="I13" s="5"/>
      <c r="J13" s="5"/>
    </row>
    <row r="14" spans="1:10">
      <c r="A14" s="9">
        <v>12</v>
      </c>
      <c r="B14" s="10">
        <f t="shared" si="0"/>
        <v>1253</v>
      </c>
      <c r="C14" s="10">
        <f t="shared" si="1"/>
        <v>1518</v>
      </c>
      <c r="D14" s="10">
        <f t="shared" si="2"/>
        <v>1642</v>
      </c>
      <c r="E14" s="10">
        <f t="shared" si="3"/>
        <v>1741</v>
      </c>
      <c r="F14" s="5"/>
      <c r="G14" s="5"/>
      <c r="H14" s="10"/>
      <c r="I14" s="5"/>
      <c r="J14" s="5"/>
    </row>
    <row r="15" spans="1:10">
      <c r="A15" s="9">
        <v>13</v>
      </c>
      <c r="B15" s="10">
        <f t="shared" si="0"/>
        <v>1296</v>
      </c>
      <c r="C15" s="10">
        <f t="shared" si="1"/>
        <v>1578</v>
      </c>
      <c r="D15" s="10">
        <f t="shared" si="2"/>
        <v>1697</v>
      </c>
      <c r="E15" s="10">
        <f t="shared" si="3"/>
        <v>1800</v>
      </c>
      <c r="F15" s="5"/>
      <c r="G15" s="5"/>
      <c r="H15" s="10"/>
      <c r="I15" s="5"/>
      <c r="J15" s="5"/>
    </row>
    <row r="16" spans="1:10">
      <c r="A16" s="9">
        <v>14</v>
      </c>
      <c r="B16" s="10"/>
      <c r="C16" s="10"/>
      <c r="D16" s="10">
        <f t="shared" si="2"/>
        <v>1752</v>
      </c>
      <c r="E16" s="10">
        <f t="shared" si="3"/>
        <v>1859</v>
      </c>
      <c r="F16" s="5"/>
      <c r="G16" s="5"/>
      <c r="H16" s="10"/>
      <c r="I16" s="5"/>
      <c r="J16" s="5"/>
    </row>
    <row r="17" spans="1:10">
      <c r="A17" s="9">
        <v>15</v>
      </c>
      <c r="B17" s="5"/>
      <c r="C17" s="5"/>
      <c r="D17" s="10">
        <f t="shared" si="2"/>
        <v>1807</v>
      </c>
      <c r="E17" s="10">
        <f t="shared" si="3"/>
        <v>1918</v>
      </c>
      <c r="F17" s="5"/>
      <c r="G17" s="5"/>
      <c r="H17" s="10"/>
      <c r="I17" s="5"/>
      <c r="J17" s="5"/>
    </row>
    <row r="18" spans="1:10">
      <c r="A18" s="9">
        <v>16</v>
      </c>
      <c r="B18" s="5"/>
      <c r="C18" s="5"/>
      <c r="D18" s="10">
        <f t="shared" si="2"/>
        <v>1862</v>
      </c>
      <c r="E18" s="10">
        <f t="shared" si="3"/>
        <v>1977</v>
      </c>
      <c r="F18" s="5"/>
      <c r="G18" s="5"/>
      <c r="H18" s="10"/>
      <c r="I18" s="5"/>
      <c r="J18" s="5"/>
    </row>
    <row r="19" spans="1:10">
      <c r="A19" s="9">
        <v>17</v>
      </c>
      <c r="B19" s="5"/>
      <c r="C19" s="5"/>
      <c r="D19" s="10">
        <f t="shared" si="2"/>
        <v>1917</v>
      </c>
      <c r="E19" s="10">
        <f t="shared" si="3"/>
        <v>2036</v>
      </c>
      <c r="F19" s="5"/>
      <c r="G19" s="5"/>
      <c r="H19" s="5"/>
      <c r="I19" s="5"/>
      <c r="J19" s="5"/>
    </row>
    <row r="20" spans="1:10">
      <c r="A20" s="9">
        <v>18</v>
      </c>
      <c r="B20" s="5"/>
      <c r="C20" s="5"/>
      <c r="D20" s="10">
        <f t="shared" si="2"/>
        <v>1972</v>
      </c>
      <c r="E20" s="10">
        <f t="shared" si="3"/>
        <v>2095</v>
      </c>
      <c r="F20" s="5"/>
      <c r="G20" s="5"/>
      <c r="H20" s="5"/>
      <c r="I20" s="5"/>
      <c r="J20" s="5"/>
    </row>
    <row r="21" spans="1:10">
      <c r="A21" s="9">
        <v>19</v>
      </c>
      <c r="B21" s="5"/>
      <c r="C21" s="5"/>
      <c r="D21" s="10">
        <f t="shared" si="2"/>
        <v>2027</v>
      </c>
      <c r="E21" s="10">
        <f t="shared" si="3"/>
        <v>2154</v>
      </c>
      <c r="F21" s="5"/>
      <c r="G21" s="5"/>
      <c r="H21" s="5"/>
      <c r="I21" s="5"/>
      <c r="J21" s="5"/>
    </row>
    <row r="22" spans="1:10">
      <c r="A22" s="9"/>
      <c r="B22" s="5"/>
      <c r="C22" s="5"/>
      <c r="D22" s="10"/>
      <c r="E22" s="10"/>
      <c r="F22" s="5"/>
      <c r="G22" s="5"/>
      <c r="H22" s="5"/>
      <c r="I22" s="5"/>
      <c r="J22" s="5"/>
    </row>
    <row r="23" spans="1:10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spans="1:10">
      <c r="A26" s="5"/>
      <c r="B26" s="5"/>
      <c r="C26" s="5"/>
      <c r="D26" s="5"/>
      <c r="E26" s="5"/>
      <c r="F26" s="5"/>
      <c r="G26" s="5"/>
      <c r="H26" s="5"/>
      <c r="I26" s="5"/>
      <c r="J26" s="5"/>
    </row>
  </sheetData>
  <sheetProtection password="CE28" sheet="1" objects="1" scenarios="1"/>
  <mergeCells count="1">
    <mergeCell ref="G1:H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B1" sqref="B1"/>
    </sheetView>
  </sheetViews>
  <sheetFormatPr defaultRowHeight="15"/>
  <cols>
    <col min="1" max="1" width="16.140625" style="5" bestFit="1" customWidth="1"/>
    <col min="2" max="2" width="8.140625" style="5" bestFit="1" customWidth="1"/>
    <col min="3" max="4" width="12" style="5" bestFit="1" customWidth="1"/>
    <col min="5" max="5" width="9.5703125" style="5" bestFit="1" customWidth="1"/>
    <col min="6" max="7" width="9.140625" style="5"/>
    <col min="8" max="8" width="0" style="5" hidden="1" customWidth="1"/>
    <col min="9" max="16384" width="9.140625" style="5"/>
  </cols>
  <sheetData>
    <row r="1" spans="1:8">
      <c r="A1" s="11" t="s">
        <v>5</v>
      </c>
      <c r="B1" s="1" t="s">
        <v>3</v>
      </c>
      <c r="H1" s="5" t="s">
        <v>22</v>
      </c>
    </row>
    <row r="2" spans="1:8">
      <c r="A2" s="11" t="s">
        <v>6</v>
      </c>
      <c r="B2" s="1">
        <v>13</v>
      </c>
      <c r="H2" s="5" t="s">
        <v>23</v>
      </c>
    </row>
    <row r="3" spans="1:8">
      <c r="A3" s="11" t="s">
        <v>12</v>
      </c>
      <c r="B3" s="1" t="s">
        <v>23</v>
      </c>
    </row>
    <row r="4" spans="1:8">
      <c r="A4" s="11" t="s">
        <v>13</v>
      </c>
      <c r="B4" s="1" t="s">
        <v>22</v>
      </c>
    </row>
    <row r="5" spans="1:8">
      <c r="A5" s="11" t="s">
        <v>7</v>
      </c>
      <c r="B5" s="1">
        <v>5</v>
      </c>
    </row>
    <row r="7" spans="1:8">
      <c r="A7" s="6" t="s">
        <v>14</v>
      </c>
      <c r="B7" s="6" t="s">
        <v>8</v>
      </c>
      <c r="C7" s="6" t="s">
        <v>9</v>
      </c>
      <c r="D7" s="6" t="s">
        <v>10</v>
      </c>
      <c r="E7" s="6" t="s">
        <v>11</v>
      </c>
    </row>
    <row r="8" spans="1:8">
      <c r="A8" s="12">
        <f>IF(UPPER(B4)="ΝΑΙ",7,IF(UPPER(B3)="ΝΑΙ",3,1))</f>
        <v>7</v>
      </c>
      <c r="B8" s="12">
        <f>IF(B1="YE",A8+ROUNDDOWN(B2/3,0),IF(B1="ΔΕ",A8+ROUNDDOWN(B2/3,0),IF(B1="ΤΕ",A8+ROUNDDOWN(B2/2,0),IF(B1="ΠΕ",A8+ROUNDDOWN(B2/2,0),A8))))</f>
        <v>13</v>
      </c>
      <c r="C8" s="13">
        <f>IF(B1="ΥΕ",VLOOKUP(B8,'Μ.Κ.-Οικ.Παροχή'!A3:E21,2),IF(B1="ΔΕ",VLOOKUP(B8,'Μ.Κ.-Οικ.Παροχή'!A3:E21,3),IF(B1="ΤΕ",VLOOKUP(B8,'Μ.Κ.-Οικ.Παροχή'!A3:E21,4),IF(B1="ΠΕ",VLOOKUP(B8,'Μ.Κ.-Οικ.Παροχή'!A3:E21,5),0))))</f>
        <v>1800</v>
      </c>
      <c r="D8" s="13">
        <f>IF(B5=1,'Μ.Κ.-Οικ.Παροχή'!H2,IF(B5=2,'Μ.Κ.-Οικ.Παροχή'!H3,IF(B5=3,'Μ.Κ.-Οικ.Παροχή'!H4,IF(B5=4,'Μ.Κ.-Οικ.Παροχή'!H5,IF(B5&gt;4,'Μ.Κ.-Οικ.Παροχή'!H5+(B5-4)*'Μ.Κ.-Οικ.Παροχή'!H6,0)))))</f>
        <v>240</v>
      </c>
      <c r="E8" s="14">
        <f>C8+D8</f>
        <v>2040</v>
      </c>
    </row>
  </sheetData>
  <sheetProtection password="CE28" sheet="1" objects="1" scenarios="1"/>
  <dataValidations count="3">
    <dataValidation type="list" errorStyle="warning" allowBlank="1" showErrorMessage="1" errorTitle="Λάθος κατηγορία Εκπαίδευσης" error="Κάντε κλικ στο βελάκι που εμφανίζεται δεξιά από το κελί και επιλέξτε μια από τις κατηγορίες Εκπαίδευσης" sqref="B1">
      <formula1>Κατηγορία_Εκπαίδευσης</formula1>
    </dataValidation>
    <dataValidation type="list" allowBlank="1" showErrorMessage="1" promptTitle="Διαθέτω:" prompt="Διαθέτω:" sqref="B3">
      <formula1>Προσόν</formula1>
    </dataValidation>
    <dataValidation type="list" allowBlank="1" showInputMessage="1" showErrorMessage="1" sqref="B4">
      <formula1>Προσόν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2</vt:i4>
      </vt:variant>
    </vt:vector>
  </HeadingPairs>
  <TitlesOfParts>
    <vt:vector size="4" baseType="lpstr">
      <vt:lpstr>Μ.Κ.-Οικ.Παροχή</vt:lpstr>
      <vt:lpstr>Υπολογισμός</vt:lpstr>
      <vt:lpstr>Κατηγορία_Εκπαίδευσης</vt:lpstr>
      <vt:lpstr>Προσόν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Uni10121002</cp:lastModifiedBy>
  <dcterms:created xsi:type="dcterms:W3CDTF">2015-12-16T08:07:51Z</dcterms:created>
  <dcterms:modified xsi:type="dcterms:W3CDTF">2016-01-22T08:47:15Z</dcterms:modified>
</cp:coreProperties>
</file>